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1\"/>
    </mc:Choice>
  </mc:AlternateContent>
  <xr:revisionPtr revIDLastSave="0" documentId="13_ncr:1_{2FE44A8D-DD2B-4F90-801A-509B30015940}" xr6:coauthVersionLast="47" xr6:coauthVersionMax="47" xr10:uidLastSave="{00000000-0000-0000-0000-000000000000}"/>
  <bookViews>
    <workbookView xWindow="0" yWindow="2064" windowWidth="17640" windowHeight="11280" tabRatio="796" firstSheet="1" activeTab="7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2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<sst xmlns="http://schemas.openxmlformats.org/spreadsheetml/2006/main" count="350" uniqueCount="161">
  <si>
    <t>СВОДКА ЗАТРАТ</t>
  </si>
  <si>
    <t>P_0241</t>
  </si>
  <si>
    <t>(идентификатор инвестиционного проекта)</t>
  </si>
  <si>
    <t>Реконструкция КЛ-0,4 кВ от ЗТП ДСК 6031/2х630 кВА  Кинельский район Самарская область (протяженностью 2,11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</si>
  <si>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</si>
  <si>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</si>
  <si>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</si>
  <si>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</si>
  <si>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</si>
  <si>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</si>
  <si>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</si>
  <si>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</si>
  <si>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</si>
  <si>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</si>
  <si>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</si>
  <si>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</si>
  <si>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</si>
  <si>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</si>
  <si>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</si>
  <si>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</si>
  <si>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</si>
  <si>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</si>
  <si>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</si>
  <si>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</si>
  <si>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</si>
  <si>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</si>
  <si>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</si>
  <si>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</si>
  <si>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</si>
  <si>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</si>
  <si>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</si>
  <si>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</si>
  <si>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</si>
  <si>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</si>
  <si>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</si>
  <si>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</si>
  <si>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</si>
  <si>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</si>
  <si>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</si>
  <si>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</si>
  <si>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</si>
  <si>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</si>
  <si>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</si>
  <si>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</si>
  <si>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</si>
  <si>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</si>
  <si>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</si>
  <si>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</si>
  <si>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</si>
  <si>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</si>
  <si>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</si>
  <si>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</si>
  <si>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</si>
  <si>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</si>
  <si>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</si>
  <si>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</si>
  <si>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</si>
  <si>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</si>
  <si>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</si>
  <si>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</si>
  <si>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</si>
  <si>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</si>
  <si>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</si>
  <si>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</si>
  <si>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</si>
  <si>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</si>
  <si>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</si>
  <si>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</si>
  <si>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</si>
  <si>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</si>
  <si>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</si>
  <si>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</si>
  <si>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</si>
  <si>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</si>
  <si>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</si>
  <si>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</si>
  <si>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</si>
  <si>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</si>
  <si>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</si>
  <si>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</si>
  <si>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</si>
  <si>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</si>
  <si>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</si>
  <si>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</si>
  <si>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</si>
  <si>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</si>
  <si>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</si>
  <si>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</si>
  <si>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</si>
  <si>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</si>
  <si>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</si>
  <si>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</si>
  <si>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</si>
  <si>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</si>
  <si>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</si>
  <si>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</si>
  <si>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</si>
  <si>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</si>
  <si>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</si>
  <si>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</si>
  <si>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</si>
  <si>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</si>
  <si>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</si>
  <si>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</si>
  <si>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</si>
  <si>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</si>
  <si>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</si>
  <si>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</si>
  <si>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</si>
  <si>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</si>
  <si>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</si>
  <si>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</si>
  <si>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</si>
  <si>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</si>
  <si>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ЛС-6-02</t>
  </si>
  <si>
    <t>КЛ-6кВ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</si>
  <si>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</si>
  <si>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</si>
  <si>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</si>
  <si>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</si>
  <si>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</si>
  <si>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</si>
  <si>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</si>
  <si>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</si>
  <si>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</si>
  <si>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</si>
  <si>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</si>
  <si>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</si>
  <si>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</si>
  <si>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</si>
  <si>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</si>
  <si>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</si>
  <si>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</si>
  <si>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</si>
  <si>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</si>
  <si>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</si>
  <si>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</si>
  <si>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6-09-01</t>
  </si>
  <si>
    <t>"Реконструкция КВЛ-6кВ Ф-16 ЦРП-6-КТП-178" г.о. Новокуйбышевск Самарская область</t>
  </si>
  <si>
    <t>ОСР 518-12-01</t>
  </si>
  <si>
    <t>ОСР 6-02-01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</si>
  <si>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</si>
  <si>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</si>
  <si>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</si>
  <si>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</si>
  <si>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</si>
  <si>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</si>
  <si>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</si>
  <si>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</si>
  <si>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</si>
  <si>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</si>
  <si>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</si>
  <si>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</si>
  <si>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3х95мк</t>
  </si>
  <si>
    <t>ФСБЦ-21.1.07.02-1162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</si>
  <si>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</si>
  <si>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</si>
  <si>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</si>
  <si>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</si>
  <si>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Кабель силовой с алюминиевыми жилами АПвПг 3х120мк</t>
  </si>
  <si>
    <t>ФСБЦ-21.1.07.02-1148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</si>
</sst>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3" fillId="0" borderId="1" xfId="1" applyNumberFormat="1" applyFont="1" applyFill="1" applyBorder="1" applyAlignment="1">
      <alignment horizontal="left" vertical="center" wrapText="1" indent="18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4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5546875" customWidth="1"/>
    <col min="9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ССР!D75+ССР!E75</f>
        <v>15833.8233437668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ССР!F75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ССР!G75</f>
        <v>1546.68750823394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17380.5108520008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2896.7518120007799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19232.134511935801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3">
        <f>C42*C43</f>
        <v>17308.921060742199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10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4">
        <f>C34+C44</f>
        <v>17308.921060742199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activeCell="B16" sqref="B1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134</v>
      </c>
      <c r="C4" s="5">
        <v>0.30529411764705999</v>
      </c>
      <c r="D4" s="5">
        <v>1662.7573397988001</v>
      </c>
      <c r="E4" s="4">
        <v>0.4</v>
      </c>
      <c r="F4" s="3" t="s">
        <v>153</v>
      </c>
      <c r="G4" s="5">
        <v>507.63003491504998</v>
      </c>
      <c r="H4" s="6" t="s">
        <v>154</v>
      </c>
    </row>
    <row r="5" spans="1:8" ht="39" hidden="1" customHeight="1">
      <c r="A5" s="3" t="s">
        <v>155</v>
      </c>
      <c r="B5" s="4" t="s">
        <v>134</v>
      </c>
      <c r="C5" s="5">
        <v>1.7647058823528999E-2</v>
      </c>
      <c r="D5" s="5">
        <v>1363.9187907776</v>
      </c>
      <c r="E5" s="4">
        <v>0.4</v>
      </c>
      <c r="F5" s="3" t="s">
        <v>155</v>
      </c>
      <c r="G5" s="5">
        <v>24.069155131369001</v>
      </c>
      <c r="H5" s="6"/>
    </row>
    <row r="6" spans="1:8" ht="39" customHeight="1">
      <c r="A6" s="3" t="s">
        <v>156</v>
      </c>
      <c r="B6" s="4" t="s">
        <v>134</v>
      </c>
      <c r="C6" s="5">
        <v>0.26647058823529002</v>
      </c>
      <c r="D6" s="5">
        <v>1049.6719013825</v>
      </c>
      <c r="E6" s="4">
        <v>0.4</v>
      </c>
      <c r="F6" s="3" t="s">
        <v>156</v>
      </c>
      <c r="G6" s="5">
        <v>279.70668901545002</v>
      </c>
      <c r="H6" s="6" t="s">
        <v>157</v>
      </c>
    </row>
    <row r="7" spans="1:8" ht="39" hidden="1" customHeight="1">
      <c r="A7" s="3" t="s">
        <v>158</v>
      </c>
      <c r="B7" s="4" t="s">
        <v>134</v>
      </c>
      <c r="C7" s="5">
        <v>0.06</v>
      </c>
      <c r="D7" s="5">
        <v>6808.6826035618997</v>
      </c>
      <c r="E7" s="4">
        <v>0.4</v>
      </c>
      <c r="F7" s="3" t="s">
        <v>158</v>
      </c>
      <c r="G7" s="5">
        <v>408.52095621371001</v>
      </c>
      <c r="H7" s="6"/>
    </row>
    <row r="8" spans="1:8" ht="78.599999999999994" customHeight="1">
      <c r="A8" s="3" t="s">
        <v>159</v>
      </c>
      <c r="B8" s="4" t="s">
        <v>134</v>
      </c>
      <c r="C8" s="5">
        <v>2.0499999999999998</v>
      </c>
      <c r="D8" s="5">
        <v>2598.2352780330002</v>
      </c>
      <c r="E8" s="4">
        <v>0.4</v>
      </c>
      <c r="F8" s="3" t="s">
        <v>159</v>
      </c>
      <c r="G8" s="5">
        <v>5326.3823199675999</v>
      </c>
      <c r="H8" s="6" t="s">
        <v>160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70" zoomScaleNormal="70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2362.4470588234999</v>
      </c>
      <c r="E25" s="41">
        <v>155.01176470588001</v>
      </c>
      <c r="F25" s="41">
        <v>0</v>
      </c>
      <c r="G25" s="41">
        <v>0</v>
      </c>
      <c r="H25" s="41">
        <v>2517.4588235294</v>
      </c>
    </row>
    <row r="26" spans="1:8">
      <c r="A26" s="2">
        <v>2</v>
      </c>
      <c r="B26" s="2" t="s">
        <v>44</v>
      </c>
      <c r="C26" s="42" t="s">
        <v>45</v>
      </c>
      <c r="D26" s="41">
        <v>6849.5739761764999</v>
      </c>
      <c r="E26" s="41">
        <v>2825.4293131862</v>
      </c>
      <c r="F26" s="41">
        <v>0</v>
      </c>
      <c r="G26" s="41">
        <v>41.218085106383</v>
      </c>
      <c r="H26" s="41">
        <v>9716.2213744690998</v>
      </c>
    </row>
    <row r="27" spans="1:8">
      <c r="A27" s="2"/>
      <c r="B27" s="33"/>
      <c r="C27" s="33" t="s">
        <v>46</v>
      </c>
      <c r="D27" s="41">
        <v>9212.0210350000998</v>
      </c>
      <c r="E27" s="41">
        <v>2980.4410778921001</v>
      </c>
      <c r="F27" s="41">
        <v>0</v>
      </c>
      <c r="G27" s="41">
        <v>41.218085106383</v>
      </c>
      <c r="H27" s="41">
        <v>12233.680197999</v>
      </c>
    </row>
    <row r="28" spans="1:8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57</v>
      </c>
      <c r="D43" s="41">
        <v>9212.0210350000998</v>
      </c>
      <c r="E43" s="41">
        <v>2980.4410778921001</v>
      </c>
      <c r="F43" s="41">
        <v>0</v>
      </c>
      <c r="G43" s="41">
        <v>41.218085106383</v>
      </c>
      <c r="H43" s="41">
        <v>12233.680197999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47.248941176471</v>
      </c>
      <c r="E45" s="41">
        <v>3.1002352941176001</v>
      </c>
      <c r="F45" s="41">
        <v>0</v>
      </c>
      <c r="G45" s="41">
        <v>0</v>
      </c>
      <c r="H45" s="41">
        <v>50.349176470587999</v>
      </c>
    </row>
    <row r="46" spans="1:8" ht="31.2">
      <c r="A46" s="2">
        <v>4</v>
      </c>
      <c r="B46" s="2" t="s">
        <v>59</v>
      </c>
      <c r="C46" s="42" t="s">
        <v>61</v>
      </c>
      <c r="D46" s="41">
        <v>171.23934940441001</v>
      </c>
      <c r="E46" s="41">
        <v>70.635732829657996</v>
      </c>
      <c r="F46" s="41">
        <v>0</v>
      </c>
      <c r="G46" s="41">
        <v>0</v>
      </c>
      <c r="H46" s="41">
        <v>241.87508223406999</v>
      </c>
    </row>
    <row r="47" spans="1:8">
      <c r="A47" s="2"/>
      <c r="B47" s="33"/>
      <c r="C47" s="33" t="s">
        <v>62</v>
      </c>
      <c r="D47" s="41">
        <v>218.48829058088</v>
      </c>
      <c r="E47" s="41">
        <v>73.735968123774995</v>
      </c>
      <c r="F47" s="41">
        <v>0</v>
      </c>
      <c r="G47" s="41">
        <v>0</v>
      </c>
      <c r="H47" s="41">
        <v>292.22425870465997</v>
      </c>
    </row>
    <row r="48" spans="1:8">
      <c r="A48" s="2"/>
      <c r="B48" s="33"/>
      <c r="C48" s="33" t="s">
        <v>63</v>
      </c>
      <c r="D48" s="41">
        <v>9430.5093255809006</v>
      </c>
      <c r="E48" s="41">
        <v>3054.1770460159</v>
      </c>
      <c r="F48" s="41">
        <v>0</v>
      </c>
      <c r="G48" s="41">
        <v>41.218085106383</v>
      </c>
      <c r="H48" s="41">
        <v>12525.904456703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3.5029411764706002</v>
      </c>
      <c r="H50" s="41">
        <v>3.5029411764706002</v>
      </c>
    </row>
    <row r="51" spans="1:8" ht="31.2">
      <c r="A51" s="2">
        <v>6</v>
      </c>
      <c r="B51" s="2" t="s">
        <v>67</v>
      </c>
      <c r="C51" s="48" t="s">
        <v>68</v>
      </c>
      <c r="D51" s="41">
        <v>62.8930656</v>
      </c>
      <c r="E51" s="41">
        <v>4.1267231999999998</v>
      </c>
      <c r="F51" s="41">
        <v>0</v>
      </c>
      <c r="G51" s="41">
        <v>2.3029411764706</v>
      </c>
      <c r="H51" s="41">
        <v>69.322729976470995</v>
      </c>
    </row>
    <row r="52" spans="1:8">
      <c r="A52" s="2">
        <v>7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156.69798393391</v>
      </c>
      <c r="H52" s="41">
        <v>156.69798393391</v>
      </c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43.096290871778997</v>
      </c>
      <c r="H53" s="41">
        <v>43.096290871778997</v>
      </c>
    </row>
    <row r="54" spans="1:8" ht="31.2">
      <c r="A54" s="2">
        <v>9</v>
      </c>
      <c r="B54" s="2" t="s">
        <v>67</v>
      </c>
      <c r="C54" s="48" t="s">
        <v>72</v>
      </c>
      <c r="D54" s="41">
        <v>183.24322779766001</v>
      </c>
      <c r="E54" s="41">
        <v>75.587297701015999</v>
      </c>
      <c r="F54" s="41">
        <v>0</v>
      </c>
      <c r="G54" s="41">
        <v>0</v>
      </c>
      <c r="H54" s="41">
        <v>258.83052549868</v>
      </c>
    </row>
    <row r="55" spans="1:8">
      <c r="A55" s="2">
        <v>10</v>
      </c>
      <c r="B55" s="2" t="s">
        <v>73</v>
      </c>
      <c r="C55" s="48" t="s">
        <v>74</v>
      </c>
      <c r="D55" s="41">
        <v>0</v>
      </c>
      <c r="E55" s="41">
        <v>0</v>
      </c>
      <c r="F55" s="41">
        <v>0</v>
      </c>
      <c r="G55" s="41">
        <v>215.19626066365001</v>
      </c>
      <c r="H55" s="41">
        <v>215.19626066365001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54.725448726067</v>
      </c>
      <c r="H56" s="41">
        <v>54.725448726067</v>
      </c>
    </row>
    <row r="57" spans="1:8">
      <c r="A57" s="2"/>
      <c r="B57" s="33"/>
      <c r="C57" s="33" t="s">
        <v>76</v>
      </c>
      <c r="D57" s="41">
        <v>246.13629339766001</v>
      </c>
      <c r="E57" s="41">
        <v>79.714020901015999</v>
      </c>
      <c r="F57" s="41">
        <v>0</v>
      </c>
      <c r="G57" s="41">
        <v>475.52186654834998</v>
      </c>
      <c r="H57" s="41">
        <v>801.37218084701999</v>
      </c>
    </row>
    <row r="58" spans="1:8">
      <c r="A58" s="2"/>
      <c r="B58" s="33"/>
      <c r="C58" s="33" t="s">
        <v>77</v>
      </c>
      <c r="D58" s="41">
        <v>9676.6456189786004</v>
      </c>
      <c r="E58" s="41">
        <v>3133.8910669168999</v>
      </c>
      <c r="F58" s="41">
        <v>0</v>
      </c>
      <c r="G58" s="41">
        <v>516.73995165473002</v>
      </c>
      <c r="H58" s="41">
        <v>13327.27663755</v>
      </c>
    </row>
    <row r="59" spans="1:8" ht="31.5" customHeight="1">
      <c r="A59" s="2"/>
      <c r="B59" s="33"/>
      <c r="C59" s="33" t="s">
        <v>78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79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80</v>
      </c>
      <c r="D62" s="41">
        <v>9676.6456189786004</v>
      </c>
      <c r="E62" s="41">
        <v>3133.8910669168999</v>
      </c>
      <c r="F62" s="41">
        <v>0</v>
      </c>
      <c r="G62" s="41">
        <v>516.73995165473002</v>
      </c>
      <c r="H62" s="41">
        <v>13327.27663755</v>
      </c>
    </row>
    <row r="63" spans="1:8" ht="157.5" customHeight="1">
      <c r="A63" s="2"/>
      <c r="B63" s="33"/>
      <c r="C63" s="33" t="s">
        <v>81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82</v>
      </c>
      <c r="C64" s="48" t="s">
        <v>83</v>
      </c>
      <c r="D64" s="41">
        <v>0</v>
      </c>
      <c r="E64" s="41">
        <v>0</v>
      </c>
      <c r="F64" s="41">
        <v>0</v>
      </c>
      <c r="G64" s="41">
        <v>236.58955945644999</v>
      </c>
      <c r="H64" s="41">
        <v>236.58955945644999</v>
      </c>
    </row>
    <row r="65" spans="1:8">
      <c r="A65" s="2">
        <v>13</v>
      </c>
      <c r="B65" s="2" t="s">
        <v>84</v>
      </c>
      <c r="C65" s="48" t="s">
        <v>83</v>
      </c>
      <c r="D65" s="41">
        <v>0</v>
      </c>
      <c r="E65" s="41">
        <v>0</v>
      </c>
      <c r="F65" s="41">
        <v>0</v>
      </c>
      <c r="G65" s="41">
        <v>498.03578681266998</v>
      </c>
      <c r="H65" s="41">
        <v>498.03578681266998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734.62534626911997</v>
      </c>
      <c r="H66" s="41">
        <v>734.62534626911997</v>
      </c>
    </row>
    <row r="67" spans="1:8">
      <c r="A67" s="2"/>
      <c r="B67" s="33"/>
      <c r="C67" s="33" t="s">
        <v>86</v>
      </c>
      <c r="D67" s="41">
        <v>9676.6456189786004</v>
      </c>
      <c r="E67" s="41">
        <v>3133.8910669168999</v>
      </c>
      <c r="F67" s="41">
        <v>0</v>
      </c>
      <c r="G67" s="41">
        <v>1251.3652979239</v>
      </c>
      <c r="H67" s="41">
        <v>14061.901983819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290.29936856935802</v>
      </c>
      <c r="E69" s="41">
        <f>E67*3%</f>
        <v>94.016732007507002</v>
      </c>
      <c r="F69" s="41">
        <f>F67*3%</f>
        <v>0</v>
      </c>
      <c r="G69" s="41">
        <f>G67*3%</f>
        <v>37.540958937717001</v>
      </c>
      <c r="H69" s="41">
        <f>SUM(D69:G69)</f>
        <v>421.85705951458198</v>
      </c>
    </row>
    <row r="70" spans="1:8">
      <c r="A70" s="2"/>
      <c r="B70" s="33"/>
      <c r="C70" s="33" t="s">
        <v>90</v>
      </c>
      <c r="D70" s="41">
        <f>D69</f>
        <v>290.29936856935802</v>
      </c>
      <c r="E70" s="41">
        <f>E69</f>
        <v>94.016732007507002</v>
      </c>
      <c r="F70" s="41">
        <f>F69</f>
        <v>0</v>
      </c>
      <c r="G70" s="41">
        <f>G69</f>
        <v>37.540958937717001</v>
      </c>
      <c r="H70" s="41">
        <f>SUM(D70:G70)</f>
        <v>421.85705951458198</v>
      </c>
    </row>
    <row r="71" spans="1:8">
      <c r="A71" s="2"/>
      <c r="B71" s="33"/>
      <c r="C71" s="33" t="s">
        <v>91</v>
      </c>
      <c r="D71" s="41">
        <f>D70+D67</f>
        <v>9966.9449875479604</v>
      </c>
      <c r="E71" s="41">
        <f>E70+E67</f>
        <v>3227.9077989244101</v>
      </c>
      <c r="F71" s="41">
        <f>F70+F67</f>
        <v>0</v>
      </c>
      <c r="G71" s="41">
        <f>G70+G67</f>
        <v>1288.90625686162</v>
      </c>
      <c r="H71" s="41">
        <f>SUM(D71:G71)</f>
        <v>14483.759043333999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1993.3889975095899</v>
      </c>
      <c r="E73" s="41">
        <f>E71*20%</f>
        <v>645.58155978488105</v>
      </c>
      <c r="F73" s="41">
        <f>F71*20%</f>
        <v>0</v>
      </c>
      <c r="G73" s="41">
        <f>G71*20%</f>
        <v>257.78125137232303</v>
      </c>
      <c r="H73" s="41">
        <f>SUM(D73:G73)</f>
        <v>2896.7518086668001</v>
      </c>
    </row>
    <row r="74" spans="1:8">
      <c r="A74" s="2"/>
      <c r="B74" s="33"/>
      <c r="C74" s="33" t="s">
        <v>95</v>
      </c>
      <c r="D74" s="41">
        <f>D73</f>
        <v>1993.3889975095899</v>
      </c>
      <c r="E74" s="41">
        <f>E73</f>
        <v>645.58155978488105</v>
      </c>
      <c r="F74" s="41">
        <f>F73</f>
        <v>0</v>
      </c>
      <c r="G74" s="41">
        <f>G73</f>
        <v>257.78125137232303</v>
      </c>
      <c r="H74" s="41">
        <f>SUM(D74:G74)</f>
        <v>2896.7518086668001</v>
      </c>
    </row>
    <row r="75" spans="1:8">
      <c r="A75" s="2"/>
      <c r="B75" s="33"/>
      <c r="C75" s="33" t="s">
        <v>96</v>
      </c>
      <c r="D75" s="41">
        <f>D74+D71</f>
        <v>11960.333985057599</v>
      </c>
      <c r="E75" s="41">
        <f>E74+E71</f>
        <v>3873.4893587092902</v>
      </c>
      <c r="F75" s="41">
        <f>F74+F71</f>
        <v>0</v>
      </c>
      <c r="G75" s="41">
        <f>G74+G71</f>
        <v>1546.68750823394</v>
      </c>
      <c r="H75" s="41">
        <f>SUM(D75:G75)</f>
        <v>17380.5108520008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2362.4470588234999</v>
      </c>
      <c r="E13" s="32">
        <v>155.01176470588001</v>
      </c>
      <c r="F13" s="32">
        <v>0</v>
      </c>
      <c r="G13" s="32">
        <v>0</v>
      </c>
      <c r="H13" s="32">
        <v>2517.4588235294</v>
      </c>
      <c r="J13" s="20"/>
    </row>
    <row r="14" spans="1:14">
      <c r="A14" s="2"/>
      <c r="B14" s="33"/>
      <c r="C14" s="33" t="s">
        <v>105</v>
      </c>
      <c r="D14" s="32">
        <v>2362.4470588234999</v>
      </c>
      <c r="E14" s="32">
        <v>155.01176470588001</v>
      </c>
      <c r="F14" s="32">
        <v>0</v>
      </c>
      <c r="G14" s="32">
        <v>0</v>
      </c>
      <c r="H14" s="32">
        <v>2517.4588235294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0</v>
      </c>
      <c r="E13" s="32">
        <v>0</v>
      </c>
      <c r="F13" s="32">
        <v>0</v>
      </c>
      <c r="G13" s="32">
        <v>3.5029411764706002</v>
      </c>
      <c r="H13" s="32">
        <v>3.5029411764706002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3.5029411764706002</v>
      </c>
      <c r="H14" s="32">
        <v>3.5029411764706002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236.58955945644999</v>
      </c>
      <c r="H13" s="32">
        <v>236.58955945644999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236.58955945644999</v>
      </c>
      <c r="H14" s="32">
        <v>236.58955945644999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6849.5739761764999</v>
      </c>
      <c r="E13" s="32">
        <v>2825.4293131862</v>
      </c>
      <c r="F13" s="32">
        <v>0</v>
      </c>
      <c r="G13" s="32">
        <v>41.272109247575997</v>
      </c>
      <c r="H13" s="32">
        <v>9716.2753986102998</v>
      </c>
      <c r="J13" s="20"/>
    </row>
    <row r="14" spans="1:14">
      <c r="A14" s="2"/>
      <c r="B14" s="33"/>
      <c r="C14" s="33" t="s">
        <v>105</v>
      </c>
      <c r="D14" s="32">
        <v>6849.5739761764999</v>
      </c>
      <c r="E14" s="32">
        <v>2825.4293131862</v>
      </c>
      <c r="F14" s="32">
        <v>0</v>
      </c>
      <c r="G14" s="32">
        <v>41.272109247575997</v>
      </c>
      <c r="H14" s="32">
        <v>9716.2753986102998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41.272109247575997</v>
      </c>
      <c r="H13" s="32">
        <v>41.272109247575997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41.272109247575997</v>
      </c>
      <c r="H14" s="32">
        <v>41.272109247575997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tabSelected="1"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102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83</v>
      </c>
      <c r="D13" s="32">
        <v>0</v>
      </c>
      <c r="E13" s="32">
        <v>0</v>
      </c>
      <c r="F13" s="32">
        <v>0</v>
      </c>
      <c r="G13" s="32">
        <v>498.03578681266998</v>
      </c>
      <c r="H13" s="32">
        <v>498.03578681266998</v>
      </c>
      <c r="J13" s="20"/>
    </row>
    <row r="14" spans="1:14">
      <c r="A14" s="2"/>
      <c r="B14" s="33"/>
      <c r="C14" s="33" t="s">
        <v>105</v>
      </c>
      <c r="D14" s="32">
        <v>0</v>
      </c>
      <c r="E14" s="32">
        <v>0</v>
      </c>
      <c r="F14" s="32">
        <v>0</v>
      </c>
      <c r="G14" s="32">
        <v>498.03578681266998</v>
      </c>
      <c r="H14" s="32">
        <v>498.03578681266998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37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101</v>
      </c>
      <c r="B3" s="94"/>
      <c r="C3" s="11"/>
      <c r="D3" s="12">
        <v>2517.4588235294</v>
      </c>
      <c r="E3" s="13"/>
      <c r="F3" s="13"/>
      <c r="G3" s="13"/>
      <c r="H3" s="14"/>
    </row>
    <row r="4" spans="1:8">
      <c r="A4" s="99" t="s">
        <v>128</v>
      </c>
      <c r="B4" s="15" t="s">
        <v>129</v>
      </c>
      <c r="C4" s="11"/>
      <c r="D4" s="12">
        <v>2362.4470588234999</v>
      </c>
      <c r="E4" s="13"/>
      <c r="F4" s="13"/>
      <c r="G4" s="13"/>
      <c r="H4" s="14"/>
    </row>
    <row r="5" spans="1:8">
      <c r="A5" s="99"/>
      <c r="B5" s="15" t="s">
        <v>130</v>
      </c>
      <c r="C5" s="10"/>
      <c r="D5" s="12">
        <v>155.01176470588001</v>
      </c>
      <c r="E5" s="13"/>
      <c r="F5" s="13"/>
      <c r="G5" s="13"/>
      <c r="H5" s="16"/>
    </row>
    <row r="6" spans="1:8">
      <c r="A6" s="100"/>
      <c r="B6" s="15" t="s">
        <v>131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5" t="s">
        <v>104</v>
      </c>
      <c r="B8" s="96"/>
      <c r="C8" s="99" t="s">
        <v>133</v>
      </c>
      <c r="D8" s="17">
        <v>2517.4588235294</v>
      </c>
      <c r="E8" s="13">
        <v>0.06</v>
      </c>
      <c r="F8" s="13" t="s">
        <v>134</v>
      </c>
      <c r="G8" s="17">
        <v>41957.647058823997</v>
      </c>
      <c r="H8" s="16"/>
    </row>
    <row r="9" spans="1:8">
      <c r="A9" s="101">
        <v>1</v>
      </c>
      <c r="B9" s="15" t="s">
        <v>129</v>
      </c>
      <c r="C9" s="99"/>
      <c r="D9" s="17">
        <v>2362.4470588234999</v>
      </c>
      <c r="E9" s="13"/>
      <c r="F9" s="13"/>
      <c r="G9" s="13"/>
      <c r="H9" s="100" t="s">
        <v>135</v>
      </c>
    </row>
    <row r="10" spans="1:8">
      <c r="A10" s="99"/>
      <c r="B10" s="15" t="s">
        <v>130</v>
      </c>
      <c r="C10" s="99"/>
      <c r="D10" s="17">
        <v>155.01176470588001</v>
      </c>
      <c r="E10" s="13"/>
      <c r="F10" s="13"/>
      <c r="G10" s="13"/>
      <c r="H10" s="100"/>
    </row>
    <row r="11" spans="1:8">
      <c r="A11" s="99"/>
      <c r="B11" s="15" t="s">
        <v>131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132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71</v>
      </c>
      <c r="B13" s="94"/>
      <c r="C13" s="10"/>
      <c r="D13" s="12">
        <v>44.775050424047002</v>
      </c>
      <c r="E13" s="13"/>
      <c r="F13" s="13"/>
      <c r="G13" s="13"/>
      <c r="H13" s="16"/>
    </row>
    <row r="14" spans="1:8">
      <c r="A14" s="99" t="s">
        <v>136</v>
      </c>
      <c r="B14" s="15" t="s">
        <v>129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132</v>
      </c>
      <c r="C17" s="10"/>
      <c r="D17" s="12">
        <v>3.5029411764706002</v>
      </c>
      <c r="E17" s="13"/>
      <c r="F17" s="13"/>
      <c r="G17" s="13"/>
      <c r="H17" s="16"/>
    </row>
    <row r="18" spans="1:8">
      <c r="A18" s="95" t="s">
        <v>108</v>
      </c>
      <c r="B18" s="96"/>
      <c r="C18" s="99" t="s">
        <v>133</v>
      </c>
      <c r="D18" s="17">
        <v>3.5029411764706002</v>
      </c>
      <c r="E18" s="13">
        <v>0.06</v>
      </c>
      <c r="F18" s="13" t="s">
        <v>134</v>
      </c>
      <c r="G18" s="17">
        <v>58.382352941176002</v>
      </c>
      <c r="H18" s="16"/>
    </row>
    <row r="19" spans="1:8">
      <c r="A19" s="101">
        <v>1</v>
      </c>
      <c r="B19" s="15" t="s">
        <v>129</v>
      </c>
      <c r="C19" s="99"/>
      <c r="D19" s="17">
        <v>0</v>
      </c>
      <c r="E19" s="13"/>
      <c r="F19" s="13"/>
      <c r="G19" s="13"/>
      <c r="H19" s="100" t="s">
        <v>135</v>
      </c>
    </row>
    <row r="20" spans="1:8">
      <c r="A20" s="99"/>
      <c r="B20" s="15" t="s">
        <v>130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132</v>
      </c>
      <c r="C22" s="99"/>
      <c r="D22" s="17">
        <v>3.5029411764706002</v>
      </c>
      <c r="E22" s="13"/>
      <c r="F22" s="13"/>
      <c r="G22" s="13"/>
      <c r="H22" s="100"/>
    </row>
    <row r="23" spans="1:8">
      <c r="A23" s="99" t="s">
        <v>137</v>
      </c>
      <c r="B23" s="15" t="s">
        <v>129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132</v>
      </c>
      <c r="C26" s="10"/>
      <c r="D26" s="12">
        <v>44.775050424047002</v>
      </c>
      <c r="E26" s="13"/>
      <c r="F26" s="13"/>
      <c r="G26" s="13"/>
      <c r="H26" s="16"/>
    </row>
    <row r="27" spans="1:8">
      <c r="A27" s="95" t="s">
        <v>118</v>
      </c>
      <c r="B27" s="96"/>
      <c r="C27" s="99" t="s">
        <v>45</v>
      </c>
      <c r="D27" s="17">
        <v>41.272109247575997</v>
      </c>
      <c r="E27" s="13">
        <v>2.0499999999999998</v>
      </c>
      <c r="F27" s="13" t="s">
        <v>134</v>
      </c>
      <c r="G27" s="17">
        <v>20.132736218329999</v>
      </c>
      <c r="H27" s="16"/>
    </row>
    <row r="28" spans="1:8">
      <c r="A28" s="101">
        <v>1</v>
      </c>
      <c r="B28" s="15" t="s">
        <v>129</v>
      </c>
      <c r="C28" s="99"/>
      <c r="D28" s="17">
        <v>0</v>
      </c>
      <c r="E28" s="13"/>
      <c r="F28" s="13"/>
      <c r="G28" s="13"/>
      <c r="H28" s="100" t="s">
        <v>138</v>
      </c>
    </row>
    <row r="29" spans="1:8">
      <c r="A29" s="99"/>
      <c r="B29" s="15" t="s">
        <v>130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132</v>
      </c>
      <c r="C31" s="99"/>
      <c r="D31" s="17">
        <v>41.272109247575997</v>
      </c>
      <c r="E31" s="13"/>
      <c r="F31" s="13"/>
      <c r="G31" s="13"/>
      <c r="H31" s="100"/>
    </row>
    <row r="32" spans="1:8" ht="24.6">
      <c r="A32" s="97" t="s">
        <v>110</v>
      </c>
      <c r="B32" s="94"/>
      <c r="C32" s="10"/>
      <c r="D32" s="12">
        <v>236.58955945644999</v>
      </c>
      <c r="E32" s="13"/>
      <c r="F32" s="13"/>
      <c r="G32" s="13"/>
      <c r="H32" s="16"/>
    </row>
    <row r="33" spans="1:8">
      <c r="A33" s="99" t="s">
        <v>139</v>
      </c>
      <c r="B33" s="15" t="s">
        <v>129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130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131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132</v>
      </c>
      <c r="C36" s="10"/>
      <c r="D36" s="12">
        <v>236.58955945644999</v>
      </c>
      <c r="E36" s="13"/>
      <c r="F36" s="13"/>
      <c r="G36" s="13"/>
      <c r="H36" s="16"/>
    </row>
    <row r="37" spans="1:8">
      <c r="A37" s="95" t="s">
        <v>110</v>
      </c>
      <c r="B37" s="96"/>
      <c r="C37" s="99" t="s">
        <v>133</v>
      </c>
      <c r="D37" s="17">
        <v>236.58955945644999</v>
      </c>
      <c r="E37" s="13">
        <v>0.06</v>
      </c>
      <c r="F37" s="13" t="s">
        <v>134</v>
      </c>
      <c r="G37" s="17">
        <v>3943.1593242741001</v>
      </c>
      <c r="H37" s="16"/>
    </row>
    <row r="38" spans="1:8">
      <c r="A38" s="101">
        <v>1</v>
      </c>
      <c r="B38" s="15" t="s">
        <v>129</v>
      </c>
      <c r="C38" s="99"/>
      <c r="D38" s="17">
        <v>0</v>
      </c>
      <c r="E38" s="13"/>
      <c r="F38" s="13"/>
      <c r="G38" s="13"/>
      <c r="H38" s="100" t="s">
        <v>135</v>
      </c>
    </row>
    <row r="39" spans="1:8">
      <c r="A39" s="99"/>
      <c r="B39" s="15" t="s">
        <v>130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131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132</v>
      </c>
      <c r="C41" s="99"/>
      <c r="D41" s="17">
        <v>236.58955945644999</v>
      </c>
      <c r="E41" s="13"/>
      <c r="F41" s="13"/>
      <c r="G41" s="13"/>
      <c r="H41" s="100"/>
    </row>
    <row r="42" spans="1:8" ht="24.6">
      <c r="A42" s="97" t="s">
        <v>113</v>
      </c>
      <c r="B42" s="94"/>
      <c r="C42" s="10"/>
      <c r="D42" s="12">
        <v>9716.2753986102998</v>
      </c>
      <c r="E42" s="13"/>
      <c r="F42" s="13"/>
      <c r="G42" s="13"/>
      <c r="H42" s="16"/>
    </row>
    <row r="43" spans="1:8">
      <c r="A43" s="99" t="s">
        <v>140</v>
      </c>
      <c r="B43" s="15" t="s">
        <v>129</v>
      </c>
      <c r="C43" s="10"/>
      <c r="D43" s="12">
        <v>6849.5739761764999</v>
      </c>
      <c r="E43" s="13"/>
      <c r="F43" s="13"/>
      <c r="G43" s="13"/>
      <c r="H43" s="16"/>
    </row>
    <row r="44" spans="1:8">
      <c r="A44" s="99"/>
      <c r="B44" s="15" t="s">
        <v>130</v>
      </c>
      <c r="C44" s="10"/>
      <c r="D44" s="12">
        <v>2825.4293131862</v>
      </c>
      <c r="E44" s="13"/>
      <c r="F44" s="13"/>
      <c r="G44" s="13"/>
      <c r="H44" s="16"/>
    </row>
    <row r="45" spans="1:8">
      <c r="A45" s="99"/>
      <c r="B45" s="15" t="s">
        <v>131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132</v>
      </c>
      <c r="C46" s="10"/>
      <c r="D46" s="12">
        <v>41.272109247575997</v>
      </c>
      <c r="E46" s="13"/>
      <c r="F46" s="13"/>
      <c r="G46" s="13"/>
      <c r="H46" s="16"/>
    </row>
    <row r="47" spans="1:8">
      <c r="A47" s="95" t="s">
        <v>115</v>
      </c>
      <c r="B47" s="96"/>
      <c r="C47" s="99" t="s">
        <v>45</v>
      </c>
      <c r="D47" s="17">
        <v>9716.2753986102998</v>
      </c>
      <c r="E47" s="13">
        <v>2.0499999999999998</v>
      </c>
      <c r="F47" s="13" t="s">
        <v>134</v>
      </c>
      <c r="G47" s="17">
        <v>4739.6465359075</v>
      </c>
      <c r="H47" s="16"/>
    </row>
    <row r="48" spans="1:8">
      <c r="A48" s="101">
        <v>1</v>
      </c>
      <c r="B48" s="15" t="s">
        <v>129</v>
      </c>
      <c r="C48" s="99"/>
      <c r="D48" s="17">
        <v>6849.5739761764999</v>
      </c>
      <c r="E48" s="13"/>
      <c r="F48" s="13"/>
      <c r="G48" s="13"/>
      <c r="H48" s="100" t="s">
        <v>138</v>
      </c>
    </row>
    <row r="49" spans="1:8">
      <c r="A49" s="99"/>
      <c r="B49" s="15" t="s">
        <v>130</v>
      </c>
      <c r="C49" s="99"/>
      <c r="D49" s="17">
        <v>2825.4293131862</v>
      </c>
      <c r="E49" s="13"/>
      <c r="F49" s="13"/>
      <c r="G49" s="13"/>
      <c r="H49" s="100"/>
    </row>
    <row r="50" spans="1:8">
      <c r="A50" s="99"/>
      <c r="B50" s="15" t="s">
        <v>131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132</v>
      </c>
      <c r="C51" s="99"/>
      <c r="D51" s="17">
        <v>41.272109247575997</v>
      </c>
      <c r="E51" s="13"/>
      <c r="F51" s="13"/>
      <c r="G51" s="13"/>
      <c r="H51" s="100"/>
    </row>
    <row r="52" spans="1:8" ht="24.6">
      <c r="A52" s="97" t="s">
        <v>83</v>
      </c>
      <c r="B52" s="94"/>
      <c r="C52" s="10"/>
      <c r="D52" s="12">
        <v>498.03578681266998</v>
      </c>
      <c r="E52" s="13"/>
      <c r="F52" s="13"/>
      <c r="G52" s="13"/>
      <c r="H52" s="16"/>
    </row>
    <row r="53" spans="1:8">
      <c r="A53" s="99" t="s">
        <v>141</v>
      </c>
      <c r="B53" s="15" t="s">
        <v>129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130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131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132</v>
      </c>
      <c r="C56" s="10"/>
      <c r="D56" s="12">
        <v>498.03578681266998</v>
      </c>
      <c r="E56" s="13"/>
      <c r="F56" s="13"/>
      <c r="G56" s="13"/>
      <c r="H56" s="16"/>
    </row>
    <row r="57" spans="1:8">
      <c r="A57" s="95" t="s">
        <v>83</v>
      </c>
      <c r="B57" s="96"/>
      <c r="C57" s="99" t="s">
        <v>45</v>
      </c>
      <c r="D57" s="17">
        <v>498.03578681266998</v>
      </c>
      <c r="E57" s="13">
        <v>2.0499999999999998</v>
      </c>
      <c r="F57" s="13" t="s">
        <v>134</v>
      </c>
      <c r="G57" s="17">
        <v>242.94428625008999</v>
      </c>
      <c r="H57" s="16"/>
    </row>
    <row r="58" spans="1:8">
      <c r="A58" s="101">
        <v>1</v>
      </c>
      <c r="B58" s="15" t="s">
        <v>129</v>
      </c>
      <c r="C58" s="99"/>
      <c r="D58" s="17">
        <v>0</v>
      </c>
      <c r="E58" s="13"/>
      <c r="F58" s="13"/>
      <c r="G58" s="13"/>
      <c r="H58" s="100" t="s">
        <v>138</v>
      </c>
    </row>
    <row r="59" spans="1:8">
      <c r="A59" s="99"/>
      <c r="B59" s="15" t="s">
        <v>130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131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132</v>
      </c>
      <c r="C61" s="99"/>
      <c r="D61" s="17">
        <v>498.03578681266998</v>
      </c>
      <c r="E61" s="13"/>
      <c r="F61" s="13"/>
      <c r="G61" s="13"/>
      <c r="H61" s="100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8" t="s">
        <v>142</v>
      </c>
      <c r="B64" s="98"/>
      <c r="C64" s="98"/>
      <c r="D64" s="98"/>
      <c r="E64" s="98"/>
      <c r="F64" s="98"/>
      <c r="G64" s="98"/>
      <c r="H64" s="98"/>
    </row>
    <row r="65" spans="1:8">
      <c r="A65" s="98" t="s">
        <v>143</v>
      </c>
      <c r="B65" s="98"/>
      <c r="C65" s="98"/>
      <c r="D65" s="98"/>
      <c r="E65" s="98"/>
      <c r="F65" s="98"/>
      <c r="G65" s="98"/>
      <c r="H65" s="98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F2DF6CD33FA746509085883203ECA519_12</vt:lpwstr>
  </property>
  <property fmtid="{D5CDD505-2E9C-101B-9397-08002B2CF9AE}" pid="3" name="KSOProductBuildVer">
    <vt:lpwstr>1049-12.2.0.20795</vt:lpwstr>
  </property>
</Properties>
</file>